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1"/>
  </bookViews>
  <sheets>
    <sheet name="Reprezentati legali" sheetId="1" r:id="rId1"/>
    <sheet name="valori contracte 2016" sheetId="2" r:id="rId2"/>
  </sheets>
  <definedNames/>
  <calcPr fullCalcOnLoad="1"/>
</workbook>
</file>

<file path=xl/sharedStrings.xml><?xml version="1.0" encoding="utf-8"?>
<sst xmlns="http://schemas.openxmlformats.org/spreadsheetml/2006/main" count="88" uniqueCount="51">
  <si>
    <t>Nr. Crt.</t>
  </si>
  <si>
    <t>Unitatea sanitara</t>
  </si>
  <si>
    <t>Reprezentant legal</t>
  </si>
  <si>
    <t>Spitalul Clinic Judetean de Urgenta Tg.Mures</t>
  </si>
  <si>
    <t>Spital Clinic Judetean .Mures</t>
  </si>
  <si>
    <t>Spitalul Municipal Sighisoara</t>
  </si>
  <si>
    <t>Spitalul Municipal "Dr. Eugen Nicoara" Reghin</t>
  </si>
  <si>
    <t>Spitalul Municipal "Dr. Gh.Marinescu" Tarnaveni</t>
  </si>
  <si>
    <t>Spitalul Orasenesc "Dr. Valer Russu" Ludus</t>
  </si>
  <si>
    <t>Spitalul Orasenesc Singeorgiu de Padure</t>
  </si>
  <si>
    <t>Spitalul Sovata-Niraj</t>
  </si>
  <si>
    <t>Dr. Tar Irma Gabriella</t>
  </si>
  <si>
    <t>Centrul Medical Galenus</t>
  </si>
  <si>
    <t>Dr. Neagoş Lucian Valer</t>
  </si>
  <si>
    <t>Centrul Medical Topmed</t>
  </si>
  <si>
    <t>Dr. Gomotîrceanu Adriana</t>
  </si>
  <si>
    <t>Centrul Medical Nova Hospital</t>
  </si>
  <si>
    <t>Centrul Medical Cardiomed</t>
  </si>
  <si>
    <t>Centrul Medical Puls</t>
  </si>
  <si>
    <t>Dr. Mucenic Cristian</t>
  </si>
  <si>
    <t>Dr. Masca Aurelia</t>
  </si>
  <si>
    <t>Mailat Virgil</t>
  </si>
  <si>
    <t>SC Psihosan Serv SRL</t>
  </si>
  <si>
    <t xml:space="preserve">Prof. Univ. Dr.Marieta Elisabeta Grecu Gabos </t>
  </si>
  <si>
    <t>Ec. Dragan Lucian Ioan</t>
  </si>
  <si>
    <t>Dr . Claudiu Puiac</t>
  </si>
  <si>
    <t>Institutul de Urgenta pentru Boli Cardiovasculare si Transplant Tg Mures</t>
  </si>
  <si>
    <t>Prof. Dr. Klara Branzaniuc</t>
  </si>
  <si>
    <t>Dr. Dancescu Mihai Valeriu</t>
  </si>
  <si>
    <t>TOTAL</t>
  </si>
  <si>
    <t>SC.Best Med Serv  SRL</t>
  </si>
  <si>
    <t>SC Ral med SRL</t>
  </si>
  <si>
    <t>Dr. Oprean Anca</t>
  </si>
  <si>
    <t>SC Actamedica SRL</t>
  </si>
  <si>
    <t>Dr. Nicolau Carmen</t>
  </si>
  <si>
    <t>Ec Claudia Utiu</t>
  </si>
  <si>
    <t>Dr Dan Sampalean</t>
  </si>
  <si>
    <t xml:space="preserve">LISTA PRIVIND FURNIZORII DE SERVICII MEDICALE SPITALICESTI AFLATI IN RELATIE CONTRACTUALA CU CASA DE ASIGURARI DE SANATATE MURES </t>
  </si>
  <si>
    <t>Dr. Fărcaș Narcisa</t>
  </si>
  <si>
    <t>Leonte Brândușa Cătălina</t>
  </si>
  <si>
    <t>Dr. Sîmpălean Dan Ștefan</t>
  </si>
  <si>
    <t>Ec Utiu Claudia</t>
  </si>
  <si>
    <t>Leonte Brandusa Catalina</t>
  </si>
  <si>
    <t>SC.BEST MED SERV SRL</t>
  </si>
  <si>
    <t>SC Ral Med Centru Medical SRL</t>
  </si>
  <si>
    <t>LISTA PRIVIND FURNIZORII DE SERVICII MEDICALE SPITALICESTI AFLATI IN RELATIE CONTRACTUALA CU CASA DE ASIGURARI DE SANATATE MURES SI SUMELE CONTRACTATE IN ANUL  2016</t>
  </si>
  <si>
    <t>Sume contractate in anul 2016 pentru perioada ianuarie iulie 2016</t>
  </si>
  <si>
    <t>Sume contractate in anul 2016 pentru perioada august decembrie 2016</t>
  </si>
  <si>
    <t>SC Endo Artroscopia SRL</t>
  </si>
  <si>
    <t xml:space="preserve"> Dr. Bățagă Simona Cristiana</t>
  </si>
  <si>
    <t>Ec Megheșan Zsuzsanna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</si>
</sst>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9" fontId="0" fillId="0" borderId="0" xfId="15" applyAlignment="1">
      <alignment/>
    </xf>
    <xf numFmtId="179" fontId="1" fillId="0" borderId="0" xfId="15" applyFont="1" applyAlignment="1" quotePrefix="1">
      <alignment/>
    </xf>
    <xf numFmtId="49" fontId="1" fillId="0" borderId="1" xfId="15" applyNumberFormat="1" applyFont="1" applyBorder="1" applyAlignment="1">
      <alignment horizontal="center" wrapText="1"/>
    </xf>
    <xf numFmtId="179" fontId="1" fillId="0" borderId="1" xfId="15" applyFont="1" applyBorder="1" applyAlignment="1">
      <alignment horizontal="center" vertical="center" wrapText="1"/>
    </xf>
    <xf numFmtId="179" fontId="1" fillId="0" borderId="1" xfId="15" applyFont="1" applyBorder="1" applyAlignment="1">
      <alignment horizontal="center" wrapText="1"/>
    </xf>
    <xf numFmtId="179" fontId="1" fillId="0" borderId="2" xfId="15" applyFont="1" applyBorder="1" applyAlignment="1">
      <alignment horizontal="center" vertical="center" wrapText="1"/>
    </xf>
    <xf numFmtId="49" fontId="0" fillId="0" borderId="3" xfId="15" applyNumberFormat="1" applyFont="1" applyBorder="1" applyAlignment="1">
      <alignment wrapText="1"/>
    </xf>
    <xf numFmtId="49" fontId="0" fillId="0" borderId="4" xfId="15" applyNumberFormat="1" applyFont="1" applyBorder="1" applyAlignment="1">
      <alignment wrapText="1"/>
    </xf>
    <xf numFmtId="179" fontId="0" fillId="0" borderId="4" xfId="15" applyFont="1" applyBorder="1" applyAlignment="1">
      <alignment/>
    </xf>
    <xf numFmtId="179" fontId="0" fillId="0" borderId="0" xfId="15" applyFont="1" applyAlignment="1">
      <alignment/>
    </xf>
    <xf numFmtId="180" fontId="1" fillId="0" borderId="5" xfId="15" applyNumberFormat="1" applyFont="1" applyBorder="1" applyAlignment="1">
      <alignment horizontal="right"/>
    </xf>
    <xf numFmtId="180" fontId="1" fillId="0" borderId="6" xfId="15" applyNumberFormat="1" applyFont="1" applyBorder="1" applyAlignment="1">
      <alignment horizontal="right"/>
    </xf>
    <xf numFmtId="179" fontId="1" fillId="0" borderId="4" xfId="15" applyFont="1" applyBorder="1" applyAlignment="1">
      <alignment horizontal="left" vertical="center" wrapText="1"/>
    </xf>
    <xf numFmtId="49" fontId="2" fillId="0" borderId="4" xfId="15" applyNumberFormat="1" applyFont="1" applyBorder="1" applyAlignment="1">
      <alignment wrapText="1"/>
    </xf>
    <xf numFmtId="179" fontId="1" fillId="0" borderId="4" xfId="15" applyFont="1" applyBorder="1" applyAlignment="1">
      <alignment horizontal="left"/>
    </xf>
    <xf numFmtId="179" fontId="1" fillId="0" borderId="4" xfId="15" applyFont="1" applyBorder="1" applyAlignment="1">
      <alignment/>
    </xf>
    <xf numFmtId="179" fontId="1" fillId="0" borderId="4" xfId="15" applyFont="1" applyBorder="1" applyAlignment="1">
      <alignment/>
    </xf>
    <xf numFmtId="179" fontId="1" fillId="0" borderId="3" xfId="15" applyFont="1" applyBorder="1" applyAlignment="1">
      <alignment horizontal="left" vertical="center" wrapText="1"/>
    </xf>
    <xf numFmtId="181" fontId="1" fillId="0" borderId="6" xfId="15" applyNumberFormat="1" applyFont="1" applyBorder="1" applyAlignment="1">
      <alignment horizontal="right"/>
    </xf>
    <xf numFmtId="1" fontId="1" fillId="0" borderId="6" xfId="15" applyNumberFormat="1" applyFont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9" fontId="0" fillId="0" borderId="8" xfId="15" applyFill="1" applyBorder="1" applyAlignment="1">
      <alignment/>
    </xf>
    <xf numFmtId="179" fontId="0" fillId="0" borderId="9" xfId="15" applyFill="1" applyBorder="1" applyAlignment="1">
      <alignment/>
    </xf>
    <xf numFmtId="179" fontId="1" fillId="0" borderId="10" xfId="15" applyFont="1" applyBorder="1" applyAlignment="1">
      <alignment/>
    </xf>
    <xf numFmtId="179" fontId="0" fillId="0" borderId="4" xfId="15" applyFill="1" applyBorder="1" applyAlignment="1">
      <alignment/>
    </xf>
    <xf numFmtId="179" fontId="0" fillId="0" borderId="3" xfId="15" applyFill="1" applyBorder="1" applyAlignment="1">
      <alignment/>
    </xf>
    <xf numFmtId="180" fontId="1" fillId="0" borderId="11" xfId="15" applyNumberFormat="1" applyFont="1" applyBorder="1" applyAlignment="1">
      <alignment horizontal="right"/>
    </xf>
    <xf numFmtId="179" fontId="0" fillId="0" borderId="7" xfId="15" applyFill="1" applyBorder="1" applyAlignment="1">
      <alignment/>
    </xf>
    <xf numFmtId="179" fontId="0" fillId="0" borderId="12" xfId="15" applyFill="1" applyBorder="1" applyAlignment="1">
      <alignment/>
    </xf>
    <xf numFmtId="179" fontId="1" fillId="0" borderId="0" xfId="15" applyFont="1" applyAlignment="1">
      <alignment horizontal="center" vertical="center" wrapText="1"/>
    </xf>
    <xf numFmtId="179" fontId="1" fillId="0" borderId="13" xfId="15" applyFont="1" applyBorder="1" applyAlignment="1">
      <alignment horizontal="center"/>
    </xf>
    <xf numFmtId="179" fontId="1" fillId="0" borderId="14" xfId="15" applyFont="1" applyBorder="1" applyAlignment="1">
      <alignment horizontal="center"/>
    </xf>
    <xf numFmtId="179" fontId="1" fillId="0" borderId="15" xfId="15" applyFont="1" applyBorder="1" applyAlignment="1">
      <alignment horizontal="center"/>
    </xf>
    <xf numFmtId="49" fontId="0" fillId="0" borderId="8" xfId="15" applyNumberFormat="1" applyFont="1" applyBorder="1" applyAlignment="1">
      <alignment wrapText="1"/>
    </xf>
    <xf numFmtId="49" fontId="0" fillId="0" borderId="9" xfId="15" applyNumberFormat="1" applyFont="1" applyBorder="1" applyAlignment="1">
      <alignment wrapText="1"/>
    </xf>
    <xf numFmtId="49" fontId="2" fillId="0" borderId="9" xfId="15" applyNumberFormat="1" applyFont="1" applyBorder="1" applyAlignment="1">
      <alignment wrapText="1"/>
    </xf>
    <xf numFmtId="179" fontId="0" fillId="0" borderId="9" xfId="15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C22" sqref="C22"/>
    </sheetView>
  </sheetViews>
  <sheetFormatPr defaultColWidth="9.140625" defaultRowHeight="12.75"/>
  <cols>
    <col min="1" max="1" width="8.421875" style="1" customWidth="1"/>
    <col min="2" max="2" width="68.140625" style="1" bestFit="1" customWidth="1"/>
    <col min="3" max="3" width="41.140625" style="1" bestFit="1" customWidth="1"/>
    <col min="4" max="16384" width="9.140625" style="1" customWidth="1"/>
  </cols>
  <sheetData>
    <row r="1" spans="2:3" ht="26.25" customHeight="1">
      <c r="B1" s="33" t="s">
        <v>37</v>
      </c>
      <c r="C1" s="33"/>
    </row>
    <row r="3" spans="2:3" ht="13.5" thickBot="1">
      <c r="B3" s="2"/>
      <c r="C3" s="2"/>
    </row>
    <row r="4" spans="1:3" ht="13.5" thickBot="1">
      <c r="A4" s="3" t="s">
        <v>0</v>
      </c>
      <c r="B4" s="4" t="s">
        <v>1</v>
      </c>
      <c r="C4" s="5" t="s">
        <v>2</v>
      </c>
    </row>
    <row r="5" spans="1:3" ht="12.75">
      <c r="A5" s="11">
        <v>1</v>
      </c>
      <c r="B5" s="18" t="s">
        <v>3</v>
      </c>
      <c r="C5" s="37" t="s">
        <v>25</v>
      </c>
    </row>
    <row r="6" spans="1:3" ht="12.75">
      <c r="A6" s="12">
        <v>2</v>
      </c>
      <c r="B6" s="13" t="s">
        <v>4</v>
      </c>
      <c r="C6" s="38" t="s">
        <v>36</v>
      </c>
    </row>
    <row r="7" spans="1:3" ht="12.75">
      <c r="A7" s="12">
        <v>3</v>
      </c>
      <c r="B7" s="13" t="s">
        <v>5</v>
      </c>
      <c r="C7" s="39" t="s">
        <v>20</v>
      </c>
    </row>
    <row r="8" spans="1:3" ht="12.75">
      <c r="A8" s="12">
        <v>4</v>
      </c>
      <c r="B8" s="13" t="s">
        <v>6</v>
      </c>
      <c r="C8" s="38" t="s">
        <v>38</v>
      </c>
    </row>
    <row r="9" spans="1:3" ht="12.75">
      <c r="A9" s="12">
        <v>5</v>
      </c>
      <c r="B9" s="13" t="s">
        <v>7</v>
      </c>
      <c r="C9" s="38" t="s">
        <v>50</v>
      </c>
    </row>
    <row r="10" spans="1:3" ht="12.75">
      <c r="A10" s="12">
        <v>6</v>
      </c>
      <c r="B10" s="13" t="s">
        <v>8</v>
      </c>
      <c r="C10" s="38" t="s">
        <v>35</v>
      </c>
    </row>
    <row r="11" spans="1:3" ht="12.75">
      <c r="A11" s="12">
        <v>7</v>
      </c>
      <c r="B11" s="13" t="s">
        <v>9</v>
      </c>
      <c r="C11" s="38" t="s">
        <v>24</v>
      </c>
    </row>
    <row r="12" spans="1:3" ht="12.75">
      <c r="A12" s="12">
        <v>8</v>
      </c>
      <c r="B12" s="13" t="s">
        <v>10</v>
      </c>
      <c r="C12" s="38" t="s">
        <v>11</v>
      </c>
    </row>
    <row r="13" spans="1:3" ht="12.75">
      <c r="A13" s="12">
        <v>9</v>
      </c>
      <c r="B13" s="13" t="s">
        <v>12</v>
      </c>
      <c r="C13" s="38" t="s">
        <v>13</v>
      </c>
    </row>
    <row r="14" spans="1:3" ht="12.75">
      <c r="A14" s="12">
        <v>10</v>
      </c>
      <c r="B14" s="15" t="s">
        <v>14</v>
      </c>
      <c r="C14" s="38" t="s">
        <v>15</v>
      </c>
    </row>
    <row r="15" spans="1:3" ht="12.75">
      <c r="A15" s="12">
        <v>11</v>
      </c>
      <c r="B15" s="16" t="s">
        <v>16</v>
      </c>
      <c r="C15" s="38" t="s">
        <v>21</v>
      </c>
    </row>
    <row r="16" spans="1:3" ht="12.75">
      <c r="A16" s="12">
        <v>12</v>
      </c>
      <c r="B16" s="16" t="s">
        <v>17</v>
      </c>
      <c r="C16" s="38" t="s">
        <v>39</v>
      </c>
    </row>
    <row r="17" spans="1:3" ht="12.75">
      <c r="A17" s="19">
        <v>13</v>
      </c>
      <c r="B17" s="17" t="s">
        <v>18</v>
      </c>
      <c r="C17" s="40" t="s">
        <v>19</v>
      </c>
    </row>
    <row r="18" spans="1:3" ht="12.75">
      <c r="A18" s="20">
        <v>14</v>
      </c>
      <c r="B18" s="21" t="s">
        <v>26</v>
      </c>
      <c r="C18" s="41" t="s">
        <v>27</v>
      </c>
    </row>
    <row r="19" spans="1:3" ht="12.75">
      <c r="A19" s="20">
        <v>15</v>
      </c>
      <c r="B19" s="21" t="s">
        <v>30</v>
      </c>
      <c r="C19" s="41" t="s">
        <v>28</v>
      </c>
    </row>
    <row r="20" spans="1:3" ht="12.75">
      <c r="A20" s="20">
        <v>16</v>
      </c>
      <c r="B20" s="21" t="s">
        <v>31</v>
      </c>
      <c r="C20" s="41" t="s">
        <v>32</v>
      </c>
    </row>
    <row r="21" spans="1:3" ht="12.75">
      <c r="A21" s="20">
        <v>17</v>
      </c>
      <c r="B21" s="21" t="s">
        <v>33</v>
      </c>
      <c r="C21" s="41" t="s">
        <v>34</v>
      </c>
    </row>
    <row r="22" spans="1:3" ht="12.75">
      <c r="A22" s="20">
        <v>18</v>
      </c>
      <c r="B22" s="17" t="s">
        <v>22</v>
      </c>
      <c r="C22" s="40" t="s">
        <v>23</v>
      </c>
    </row>
    <row r="23" spans="1:3" ht="13.5" thickBot="1">
      <c r="A23" s="30">
        <v>19</v>
      </c>
      <c r="B23" s="22" t="s">
        <v>48</v>
      </c>
      <c r="C23" s="42" t="s">
        <v>49</v>
      </c>
    </row>
    <row r="24" spans="1:3" ht="13.5" thickBot="1">
      <c r="A24" s="34" t="s">
        <v>29</v>
      </c>
      <c r="B24" s="35"/>
      <c r="C24" s="36"/>
    </row>
    <row r="25" spans="2:3" ht="12.75">
      <c r="B25" s="10"/>
      <c r="C25" s="10"/>
    </row>
    <row r="26" spans="2:3" ht="12.75">
      <c r="B26" s="10"/>
      <c r="C26" s="10"/>
    </row>
    <row r="27" spans="2:3" ht="12.75">
      <c r="B27" s="10"/>
      <c r="C27" s="10"/>
    </row>
    <row r="29" spans="2:3" ht="12.75">
      <c r="B29" s="10"/>
      <c r="C29" s="10"/>
    </row>
    <row r="30" spans="2:3" ht="12.75">
      <c r="B30" s="10"/>
      <c r="C30" s="10"/>
    </row>
    <row r="31" spans="2:3" ht="12.75">
      <c r="B31" s="10"/>
      <c r="C31" s="10"/>
    </row>
    <row r="33" spans="2:3" ht="12.75">
      <c r="B33" s="10"/>
      <c r="C33" s="10"/>
    </row>
    <row r="34" spans="2:3" ht="12.75">
      <c r="B34" s="10"/>
      <c r="C34" s="10"/>
    </row>
    <row r="35" spans="2:3" ht="12.75">
      <c r="B35" s="10"/>
      <c r="C35" s="10"/>
    </row>
    <row r="37" spans="2:3" ht="12.75">
      <c r="B37" s="10"/>
      <c r="C37" s="10"/>
    </row>
    <row r="38" spans="2:3" ht="12.75">
      <c r="B38" s="10"/>
      <c r="C38" s="10"/>
    </row>
    <row r="39" spans="2:3" ht="12.75">
      <c r="B39" s="10"/>
      <c r="C39" s="10"/>
    </row>
  </sheetData>
  <mergeCells count="2">
    <mergeCell ref="B1:C1"/>
    <mergeCell ref="A24:C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C9" sqref="C9"/>
    </sheetView>
  </sheetViews>
  <sheetFormatPr defaultColWidth="9.140625" defaultRowHeight="12.75"/>
  <cols>
    <col min="1" max="1" width="8.421875" style="1" customWidth="1"/>
    <col min="2" max="2" width="68.140625" style="1" bestFit="1" customWidth="1"/>
    <col min="3" max="3" width="41.140625" style="1" bestFit="1" customWidth="1"/>
    <col min="4" max="4" width="22.8515625" style="1" customWidth="1"/>
    <col min="5" max="5" width="15.00390625" style="1" bestFit="1" customWidth="1"/>
    <col min="6" max="16384" width="9.140625" style="1" customWidth="1"/>
  </cols>
  <sheetData>
    <row r="1" spans="2:3" ht="26.25" customHeight="1">
      <c r="B1" s="33" t="s">
        <v>45</v>
      </c>
      <c r="C1" s="33"/>
    </row>
    <row r="3" spans="2:3" ht="13.5" thickBot="1">
      <c r="B3" s="2"/>
      <c r="C3" s="2"/>
    </row>
    <row r="4" spans="1:5" ht="102.75" thickBot="1">
      <c r="A4" s="3" t="s">
        <v>0</v>
      </c>
      <c r="B4" s="4" t="s">
        <v>1</v>
      </c>
      <c r="C4" s="5" t="s">
        <v>2</v>
      </c>
      <c r="D4" s="6" t="s">
        <v>46</v>
      </c>
      <c r="E4" s="6" t="s">
        <v>47</v>
      </c>
    </row>
    <row r="5" spans="1:5" ht="12.75">
      <c r="A5" s="11">
        <v>1</v>
      </c>
      <c r="B5" s="18" t="s">
        <v>3</v>
      </c>
      <c r="C5" s="7" t="s">
        <v>25</v>
      </c>
      <c r="D5" s="29">
        <f>65121136.67+10659056.25</f>
        <v>75780192.92</v>
      </c>
      <c r="E5" s="25">
        <f>39425045.56</f>
        <v>39425045.56</v>
      </c>
    </row>
    <row r="6" spans="1:5" ht="12.75">
      <c r="A6" s="12">
        <v>2</v>
      </c>
      <c r="B6" s="13" t="s">
        <v>4</v>
      </c>
      <c r="C6" s="8" t="s">
        <v>40</v>
      </c>
      <c r="D6" s="28">
        <f>40494629.41+6896247.08</f>
        <v>47390876.489999995</v>
      </c>
      <c r="E6" s="26">
        <v>26482536.11</v>
      </c>
    </row>
    <row r="7" spans="1:5" ht="12.75">
      <c r="A7" s="12">
        <v>3</v>
      </c>
      <c r="B7" s="13" t="s">
        <v>5</v>
      </c>
      <c r="C7" s="14" t="s">
        <v>20</v>
      </c>
      <c r="D7" s="28">
        <f>6940412.23+1165684.63-10.73</f>
        <v>8106086.13</v>
      </c>
      <c r="E7" s="26">
        <v>4253632.26</v>
      </c>
    </row>
    <row r="8" spans="1:5" ht="12.75">
      <c r="A8" s="12">
        <v>4</v>
      </c>
      <c r="B8" s="13" t="s">
        <v>6</v>
      </c>
      <c r="C8" s="8" t="s">
        <v>38</v>
      </c>
      <c r="D8" s="28">
        <f>7998325.82+1380887.69</f>
        <v>9379213.51</v>
      </c>
      <c r="E8" s="26">
        <v>5207583.57</v>
      </c>
    </row>
    <row r="9" spans="1:5" ht="12.75">
      <c r="A9" s="12">
        <v>5</v>
      </c>
      <c r="B9" s="13" t="s">
        <v>7</v>
      </c>
      <c r="C9" s="8" t="s">
        <v>50</v>
      </c>
      <c r="D9" s="28">
        <f>9624879.21+1716367.35</f>
        <v>11341246.56</v>
      </c>
      <c r="E9" s="26">
        <v>6208840.61</v>
      </c>
    </row>
    <row r="10" spans="1:5" ht="12.75">
      <c r="A10" s="12">
        <v>6</v>
      </c>
      <c r="B10" s="13" t="s">
        <v>8</v>
      </c>
      <c r="C10" s="8" t="s">
        <v>41</v>
      </c>
      <c r="D10" s="28">
        <f>5700136.4+970333.57-19792.08</f>
        <v>6650677.890000001</v>
      </c>
      <c r="E10" s="26">
        <v>3819438.46</v>
      </c>
    </row>
    <row r="11" spans="1:5" ht="12.75">
      <c r="A11" s="12">
        <v>7</v>
      </c>
      <c r="B11" s="13" t="s">
        <v>9</v>
      </c>
      <c r="C11" s="8" t="s">
        <v>24</v>
      </c>
      <c r="D11" s="28">
        <f>860825.63+162955.45</f>
        <v>1023781.0800000001</v>
      </c>
      <c r="E11" s="26">
        <v>589162.64</v>
      </c>
    </row>
    <row r="12" spans="1:5" ht="12.75">
      <c r="A12" s="12">
        <v>8</v>
      </c>
      <c r="B12" s="13" t="s">
        <v>10</v>
      </c>
      <c r="C12" s="8" t="s">
        <v>11</v>
      </c>
      <c r="D12" s="28">
        <f>663646.37+114962.31</f>
        <v>778608.6799999999</v>
      </c>
      <c r="E12" s="26">
        <v>480187.3</v>
      </c>
    </row>
    <row r="13" spans="1:5" ht="12.75">
      <c r="A13" s="12">
        <v>9</v>
      </c>
      <c r="B13" s="13" t="s">
        <v>12</v>
      </c>
      <c r="C13" s="8" t="s">
        <v>13</v>
      </c>
      <c r="D13" s="28">
        <f>129451+22113.07-7753.41</f>
        <v>143810.66</v>
      </c>
      <c r="E13" s="26">
        <v>105828.36</v>
      </c>
    </row>
    <row r="14" spans="1:5" ht="12.75">
      <c r="A14" s="12">
        <v>10</v>
      </c>
      <c r="B14" s="15" t="s">
        <v>14</v>
      </c>
      <c r="C14" s="8" t="s">
        <v>15</v>
      </c>
      <c r="D14" s="28">
        <f>521602.16+92093.55-35.43-3.53</f>
        <v>613656.7499999999</v>
      </c>
      <c r="E14" s="26">
        <v>573862.44</v>
      </c>
    </row>
    <row r="15" spans="1:5" ht="12.75">
      <c r="A15" s="12">
        <v>11</v>
      </c>
      <c r="B15" s="16" t="s">
        <v>16</v>
      </c>
      <c r="C15" s="8" t="s">
        <v>21</v>
      </c>
      <c r="D15" s="28">
        <f>3466706.78+581098.8-17638.37</f>
        <v>4030167.21</v>
      </c>
      <c r="E15" s="26">
        <v>2635868.33</v>
      </c>
    </row>
    <row r="16" spans="1:5" ht="12.75">
      <c r="A16" s="12">
        <v>12</v>
      </c>
      <c r="B16" s="16" t="s">
        <v>17</v>
      </c>
      <c r="C16" s="8" t="s">
        <v>42</v>
      </c>
      <c r="D16" s="28">
        <f>532411.79+89621.89-56812.71</f>
        <v>565220.9700000001</v>
      </c>
      <c r="E16" s="26">
        <v>465524.62</v>
      </c>
    </row>
    <row r="17" spans="1:5" ht="12.75">
      <c r="A17" s="12">
        <v>13</v>
      </c>
      <c r="B17" s="17" t="s">
        <v>18</v>
      </c>
      <c r="C17" s="9" t="s">
        <v>19</v>
      </c>
      <c r="D17" s="28">
        <f>451456.24+79606.02</f>
        <v>531062.26</v>
      </c>
      <c r="E17" s="26">
        <v>409336.1</v>
      </c>
    </row>
    <row r="18" spans="1:5" ht="12.75">
      <c r="A18" s="12">
        <v>14</v>
      </c>
      <c r="B18" s="21" t="s">
        <v>26</v>
      </c>
      <c r="C18" s="23" t="s">
        <v>27</v>
      </c>
      <c r="D18" s="28">
        <f>14564050.57+2475167.15</f>
        <v>17039217.72</v>
      </c>
      <c r="E18" s="26">
        <v>8344633.24</v>
      </c>
    </row>
    <row r="19" spans="1:5" ht="12.75">
      <c r="A19" s="12">
        <v>15</v>
      </c>
      <c r="B19" s="21" t="s">
        <v>43</v>
      </c>
      <c r="C19" s="23" t="s">
        <v>28</v>
      </c>
      <c r="D19" s="28">
        <f>560411.23+105575.97</f>
        <v>665987.2</v>
      </c>
      <c r="E19" s="26">
        <v>431353.24</v>
      </c>
    </row>
    <row r="20" spans="1:5" ht="12.75">
      <c r="A20" s="12">
        <v>16</v>
      </c>
      <c r="B20" s="21" t="s">
        <v>44</v>
      </c>
      <c r="C20" s="23" t="s">
        <v>32</v>
      </c>
      <c r="D20" s="28">
        <f>176087.44+25455.75-20852.46</f>
        <v>180690.73</v>
      </c>
      <c r="E20" s="26">
        <v>124964.61</v>
      </c>
    </row>
    <row r="21" spans="1:5" ht="12.75">
      <c r="A21" s="12">
        <v>17</v>
      </c>
      <c r="B21" s="21" t="s">
        <v>33</v>
      </c>
      <c r="C21" s="23" t="s">
        <v>34</v>
      </c>
      <c r="D21" s="28">
        <f>42929.49+7757.62</f>
        <v>50687.11</v>
      </c>
      <c r="E21" s="26">
        <v>158438.07</v>
      </c>
    </row>
    <row r="22" spans="1:5" ht="12.75">
      <c r="A22" s="12">
        <v>18</v>
      </c>
      <c r="B22" s="21" t="s">
        <v>22</v>
      </c>
      <c r="C22" s="40" t="s">
        <v>23</v>
      </c>
      <c r="D22" s="28">
        <v>0</v>
      </c>
      <c r="E22" s="26">
        <v>84066.28</v>
      </c>
    </row>
    <row r="23" spans="1:5" ht="13.5" thickBot="1">
      <c r="A23" s="30">
        <v>19</v>
      </c>
      <c r="B23" s="22" t="s">
        <v>48</v>
      </c>
      <c r="C23" s="24" t="s">
        <v>49</v>
      </c>
      <c r="D23" s="31">
        <v>0</v>
      </c>
      <c r="E23" s="32">
        <v>106810.72</v>
      </c>
    </row>
    <row r="24" spans="1:5" ht="13.5" thickBot="1">
      <c r="A24" s="34" t="s">
        <v>29</v>
      </c>
      <c r="B24" s="35"/>
      <c r="C24" s="36"/>
      <c r="D24" s="27">
        <f>SUM(D5:D21)</f>
        <v>184271183.87</v>
      </c>
      <c r="E24" s="27">
        <f>SUM(E5:E23)</f>
        <v>99907112.51999997</v>
      </c>
    </row>
    <row r="25" spans="2:3" ht="12.75">
      <c r="B25" s="10"/>
      <c r="C25" s="10"/>
    </row>
    <row r="26" spans="2:3" ht="12.75">
      <c r="B26" s="10"/>
      <c r="C26" s="10"/>
    </row>
    <row r="27" spans="2:3" ht="12.75">
      <c r="B27" s="10"/>
      <c r="C27" s="10"/>
    </row>
    <row r="29" spans="2:3" ht="12.75">
      <c r="B29" s="10"/>
      <c r="C29" s="10"/>
    </row>
    <row r="30" spans="2:3" ht="12.75">
      <c r="B30" s="10"/>
      <c r="C30" s="10"/>
    </row>
    <row r="31" spans="2:3" ht="12.75">
      <c r="B31" s="10"/>
      <c r="C31" s="10"/>
    </row>
    <row r="33" spans="2:3" ht="12.75">
      <c r="B33" s="10"/>
      <c r="C33" s="10"/>
    </row>
    <row r="34" spans="2:3" ht="12.75">
      <c r="B34" s="10"/>
      <c r="C34" s="10"/>
    </row>
    <row r="35" spans="2:3" ht="12.75">
      <c r="B35" s="10"/>
      <c r="C35" s="10"/>
    </row>
    <row r="37" spans="2:3" ht="12.75">
      <c r="B37" s="10"/>
      <c r="C37" s="10"/>
    </row>
    <row r="38" spans="2:3" ht="12.75">
      <c r="B38" s="10"/>
      <c r="C38" s="10"/>
    </row>
    <row r="39" spans="2:3" ht="12.75">
      <c r="B39" s="10"/>
      <c r="C39" s="10"/>
    </row>
  </sheetData>
  <mergeCells count="2">
    <mergeCell ref="B1:C1"/>
    <mergeCell ref="A24:C24"/>
  </mergeCells>
  <printOptions/>
  <pageMargins left="0.2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2015-06-03T05:21:43Z</cp:lastPrinted>
  <dcterms:created xsi:type="dcterms:W3CDTF">1996-10-14T23:33:28Z</dcterms:created>
  <dcterms:modified xsi:type="dcterms:W3CDTF">2016-08-19T10:38:32Z</dcterms:modified>
  <cp:category/>
  <cp:version/>
  <cp:contentType/>
  <cp:contentStatus/>
</cp:coreProperties>
</file>